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ARMONIZACIÓN CONTABLE\4to trimestre\LEY DE DISCIPLINA FINANCIERA\"/>
    </mc:Choice>
  </mc:AlternateContent>
  <xr:revisionPtr revIDLastSave="0" documentId="8_{79096D3D-CAF3-4751-9B7D-3A35805E1A89}" xr6:coauthVersionLast="36" xr6:coauthVersionMax="36" xr10:uidLastSave="{00000000-0000-0000-0000-000000000000}"/>
  <bookViews>
    <workbookView xWindow="32760" yWindow="32760" windowWidth="28770" windowHeight="12360"/>
  </bookViews>
  <sheets>
    <sheet name="F6a_EAEPED_COG" sheetId="1" r:id="rId1"/>
  </sheets>
  <definedNames>
    <definedName name="_xlnm.Print_Titles" localSheetId="0">F6a_EAEPED_COG!$2:$9</definedName>
  </definedNames>
  <calcPr calcId="191029" fullCalcOnLoad="1"/>
</workbook>
</file>

<file path=xl/calcChain.xml><?xml version="1.0" encoding="utf-8"?>
<calcChain xmlns="http://schemas.openxmlformats.org/spreadsheetml/2006/main">
  <c r="F69" i="1" l="1"/>
  <c r="I69" i="1"/>
  <c r="F96" i="1"/>
  <c r="F97" i="1"/>
  <c r="I97" i="1"/>
  <c r="F98" i="1"/>
  <c r="I98" i="1"/>
  <c r="F99" i="1"/>
  <c r="I99" i="1"/>
  <c r="F100" i="1"/>
  <c r="I100" i="1"/>
  <c r="F101" i="1"/>
  <c r="I101" i="1"/>
  <c r="F102" i="1"/>
  <c r="F103" i="1"/>
  <c r="I103" i="1"/>
  <c r="F95" i="1"/>
  <c r="F88" i="1"/>
  <c r="I88" i="1"/>
  <c r="F89" i="1"/>
  <c r="F90" i="1"/>
  <c r="I90" i="1"/>
  <c r="F91" i="1"/>
  <c r="I91" i="1"/>
  <c r="F92" i="1"/>
  <c r="F93" i="1"/>
  <c r="I93" i="1"/>
  <c r="F87" i="1"/>
  <c r="F78" i="1"/>
  <c r="I78" i="1"/>
  <c r="F79" i="1"/>
  <c r="I79" i="1"/>
  <c r="F80" i="1"/>
  <c r="F81" i="1"/>
  <c r="I81" i="1"/>
  <c r="F82" i="1"/>
  <c r="I82" i="1"/>
  <c r="F83" i="1"/>
  <c r="I83" i="1"/>
  <c r="F77" i="1"/>
  <c r="F74" i="1"/>
  <c r="F72" i="1"/>
  <c r="I72" i="1"/>
  <c r="F75" i="1"/>
  <c r="I75" i="1"/>
  <c r="F73" i="1"/>
  <c r="F65" i="1"/>
  <c r="F66" i="1"/>
  <c r="F67" i="1"/>
  <c r="F68" i="1"/>
  <c r="I68" i="1"/>
  <c r="F70" i="1"/>
  <c r="I70" i="1"/>
  <c r="F71" i="1"/>
  <c r="I71" i="1"/>
  <c r="F64" i="1"/>
  <c r="F61" i="1"/>
  <c r="I61" i="1"/>
  <c r="F62" i="1"/>
  <c r="F60" i="1"/>
  <c r="F51" i="1"/>
  <c r="F52" i="1"/>
  <c r="I52" i="1"/>
  <c r="F53" i="1"/>
  <c r="I53" i="1"/>
  <c r="F54" i="1"/>
  <c r="F55" i="1"/>
  <c r="I55" i="1"/>
  <c r="F56" i="1"/>
  <c r="I56" i="1"/>
  <c r="F57" i="1"/>
  <c r="F58" i="1"/>
  <c r="I58" i="1"/>
  <c r="F50" i="1"/>
  <c r="I50" i="1"/>
  <c r="F41" i="1"/>
  <c r="I41" i="1"/>
  <c r="F42" i="1"/>
  <c r="I42" i="1"/>
  <c r="F43" i="1"/>
  <c r="F44" i="1"/>
  <c r="I44" i="1"/>
  <c r="F45" i="1"/>
  <c r="I45" i="1"/>
  <c r="F46" i="1"/>
  <c r="I46" i="1"/>
  <c r="F47" i="1"/>
  <c r="I47" i="1"/>
  <c r="F48" i="1"/>
  <c r="I48" i="1"/>
  <c r="F40" i="1"/>
  <c r="F39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0" i="1"/>
  <c r="I30" i="1"/>
  <c r="F21" i="1"/>
  <c r="I21" i="1"/>
  <c r="F22" i="1"/>
  <c r="F23" i="1"/>
  <c r="F24" i="1"/>
  <c r="I24" i="1"/>
  <c r="F25" i="1"/>
  <c r="I25" i="1"/>
  <c r="F26" i="1"/>
  <c r="F27" i="1"/>
  <c r="I27" i="1"/>
  <c r="F28" i="1"/>
  <c r="I28" i="1"/>
  <c r="F20" i="1"/>
  <c r="I20" i="1"/>
  <c r="F13" i="1"/>
  <c r="I13" i="1"/>
  <c r="F14" i="1"/>
  <c r="I14" i="1"/>
  <c r="F15" i="1"/>
  <c r="I15" i="1"/>
  <c r="F16" i="1"/>
  <c r="F17" i="1"/>
  <c r="I17" i="1"/>
  <c r="F18" i="1"/>
  <c r="I18" i="1"/>
  <c r="F12" i="1"/>
  <c r="F153" i="1"/>
  <c r="I153" i="1"/>
  <c r="F154" i="1"/>
  <c r="F155" i="1"/>
  <c r="I155" i="1"/>
  <c r="F156" i="1"/>
  <c r="F157" i="1"/>
  <c r="I157" i="1"/>
  <c r="F158" i="1"/>
  <c r="I158" i="1"/>
  <c r="F152" i="1"/>
  <c r="F151" i="1"/>
  <c r="I151" i="1"/>
  <c r="F149" i="1"/>
  <c r="I149" i="1"/>
  <c r="F150" i="1"/>
  <c r="I150" i="1"/>
  <c r="F148" i="1"/>
  <c r="F147" i="1"/>
  <c r="I147" i="1"/>
  <c r="F140" i="1"/>
  <c r="I140" i="1"/>
  <c r="F141" i="1"/>
  <c r="F142" i="1"/>
  <c r="F143" i="1"/>
  <c r="I143" i="1"/>
  <c r="F144" i="1"/>
  <c r="I144" i="1"/>
  <c r="F145" i="1"/>
  <c r="I145" i="1"/>
  <c r="F146" i="1"/>
  <c r="I146" i="1"/>
  <c r="F139" i="1"/>
  <c r="F136" i="1"/>
  <c r="I136" i="1"/>
  <c r="F137" i="1"/>
  <c r="I137" i="1"/>
  <c r="F135" i="1"/>
  <c r="F134" i="1"/>
  <c r="I134" i="1"/>
  <c r="F126" i="1"/>
  <c r="I126" i="1"/>
  <c r="F127" i="1"/>
  <c r="F128" i="1"/>
  <c r="I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I116" i="1"/>
  <c r="F117" i="1"/>
  <c r="F118" i="1"/>
  <c r="I118" i="1"/>
  <c r="F119" i="1"/>
  <c r="I119" i="1"/>
  <c r="F120" i="1"/>
  <c r="I120" i="1"/>
  <c r="F121" i="1"/>
  <c r="I121" i="1"/>
  <c r="F122" i="1"/>
  <c r="I122" i="1"/>
  <c r="F123" i="1"/>
  <c r="I123" i="1"/>
  <c r="F115" i="1"/>
  <c r="F114" i="1"/>
  <c r="I114" i="1"/>
  <c r="F106" i="1"/>
  <c r="I106" i="1"/>
  <c r="F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87" i="1"/>
  <c r="I92" i="1"/>
  <c r="I96" i="1"/>
  <c r="I102" i="1"/>
  <c r="I117" i="1"/>
  <c r="I142" i="1"/>
  <c r="I154" i="1"/>
  <c r="I156" i="1"/>
  <c r="I73" i="1"/>
  <c r="I74" i="1"/>
  <c r="I80" i="1"/>
  <c r="I16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107" i="1"/>
  <c r="I67" i="1"/>
  <c r="I66" i="1"/>
  <c r="I64" i="1"/>
  <c r="I62" i="1"/>
  <c r="I60" i="1"/>
  <c r="I57" i="1"/>
  <c r="I54" i="1"/>
  <c r="I51" i="1"/>
  <c r="I43" i="1"/>
  <c r="I26" i="1"/>
  <c r="I22" i="1"/>
  <c r="I127" i="1"/>
  <c r="I40" i="1"/>
  <c r="I89" i="1"/>
  <c r="I65" i="1"/>
  <c r="I77" i="1"/>
  <c r="F49" i="1"/>
  <c r="I139" i="1"/>
  <c r="I148" i="1"/>
  <c r="I141" i="1"/>
  <c r="F138" i="1"/>
  <c r="I138" i="1"/>
  <c r="F124" i="1"/>
  <c r="I124" i="1"/>
  <c r="D85" i="1"/>
  <c r="F94" i="1"/>
  <c r="I95" i="1"/>
  <c r="E85" i="1"/>
  <c r="H85" i="1"/>
  <c r="G85" i="1"/>
  <c r="I94" i="1"/>
  <c r="F86" i="1"/>
  <c r="I86" i="1"/>
  <c r="I49" i="1"/>
  <c r="E10" i="1"/>
  <c r="H10" i="1"/>
  <c r="G10" i="1"/>
  <c r="D10" i="1"/>
  <c r="F19" i="1"/>
  <c r="F11" i="1"/>
  <c r="I12" i="1"/>
  <c r="I11" i="1"/>
  <c r="I29" i="1"/>
  <c r="I39" i="1"/>
  <c r="F104" i="1"/>
  <c r="I104" i="1"/>
  <c r="I152" i="1"/>
  <c r="F63" i="1"/>
  <c r="I63" i="1"/>
  <c r="I23" i="1"/>
  <c r="I19" i="1"/>
  <c r="F29" i="1"/>
  <c r="F59" i="1"/>
  <c r="I59" i="1"/>
  <c r="F76" i="1"/>
  <c r="I76" i="1"/>
  <c r="I115" i="1"/>
  <c r="I135" i="1"/>
  <c r="D160" i="1"/>
  <c r="E160" i="1"/>
  <c r="H160" i="1"/>
  <c r="G160" i="1"/>
  <c r="F10" i="1"/>
  <c r="F85" i="1"/>
  <c r="I85" i="1"/>
  <c r="I10" i="1"/>
  <c r="I160" i="1"/>
  <c r="F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<sst xmlns="http://schemas.openxmlformats.org/spreadsheetml/2006/main" count="162" uniqueCount="89">
  <si>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</si>
  <si>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</si>
  <si>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</si>
  <si>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</si>
  <si>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</si>
  <si>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</si>
  <si>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</si>
  <si>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</si>
  <si>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</si>
  <si>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</si>
  <si>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</si>
  <si>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</si>
  <si>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</si>
  <si>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</si>
  <si>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</si>
  <si>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</si>
  <si>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</si>
  <si>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</si>
  <si>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</si>
  <si>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</si>
  <si>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</si>
  <si>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</si>
  <si>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</si>
  <si>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</si>
  <si>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</si>
  <si>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</si>
  <si>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</si>
  <si>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</si>
  <si>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</si>
  <si>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</si>
  <si>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</si>
  <si>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</si>
  <si>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</si>
  <si>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</si>
  <si>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</si>
  <si>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</si>
  <si>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</si>
  <si>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</si>
  <si>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</si>
  <si>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</si>
  <si>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</si>
  <si>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</si>
  <si>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</si>
  <si>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</si>
  <si>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</si>
  <si>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</si>
  <si>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</si>
  <si>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</si>
  <si>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</si>
  <si>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</si>
  <si>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</si>
  <si>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</si>
  <si>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</si>
  <si>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</si>
  <si>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</si>
  <si>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</si>
  <si>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</si>
  <si>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</si>
  <si>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</si>
  <si>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</si>
  <si>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</si>
  <si>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</si>
  <si>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</si>
  <si>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</si>
  <si>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</si>
  <si>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</si>
  <si>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</si>
  <si>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</si>
  <si>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</si>
  <si>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</si>
  <si>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</si>
  <si>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</si>
  <si>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</si>
  <si>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</si>
  <si>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</si>
  <si>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</si>
  <si>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</si>
  <si>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</si>
  <si>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</si>
  <si>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</si>
  <si>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</si>
  <si>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</si>
  <si>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</si>
  <si>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</si>
  <si>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</si>
  <si>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</si>
  <si>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</si>
  <si>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Tecnológica de la Sierra Hidalguense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</si>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</sst>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7"/>
  <sheetViews>
    <sheetView tabSelected="1" workbookViewId="0">
      <pane ySplit="9" topLeftCell="A166" activePane="bottomLeft" state="frozen"/>
      <selection pane="bottomLeft" activeCell="J9" sqref="J9"/>
    </sheetView>
  </sheetViews>
  <sheetFormatPr baseColWidth="10" defaultColWidth="11" defaultRowHeight="12.75" x14ac:dyDescent="0.2"/>
  <cols>
    <col min="1" max="1" width="4" style="6" customWidth="1"/>
    <col min="2" max="2" width="8" style="6" customWidth="1"/>
    <col min="3" max="3" width="52" style="6" customWidth="1"/>
    <col min="4" max="4" width="16" style="6" customWidth="1"/>
    <col min="5" max="5" width="19.140625" style="6" customWidth="1"/>
    <col min="6" max="7" width="16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9" t="s">
        <v>87</v>
      </c>
      <c r="C2" s="30"/>
      <c r="D2" s="30"/>
      <c r="E2" s="30"/>
      <c r="F2" s="30"/>
      <c r="G2" s="30"/>
      <c r="H2" s="30"/>
      <c r="I2" s="31"/>
    </row>
    <row r="3" spans="2:9" x14ac:dyDescent="0.2">
      <c r="B3" s="32" t="s">
        <v>0</v>
      </c>
      <c r="C3" s="33"/>
      <c r="D3" s="33"/>
      <c r="E3" s="33"/>
      <c r="F3" s="33"/>
      <c r="G3" s="33"/>
      <c r="H3" s="33"/>
      <c r="I3" s="34"/>
    </row>
    <row r="4" spans="2:9" x14ac:dyDescent="0.2">
      <c r="B4" s="32" t="s">
        <v>1</v>
      </c>
      <c r="C4" s="33"/>
      <c r="D4" s="33"/>
      <c r="E4" s="33"/>
      <c r="F4" s="33"/>
      <c r="G4" s="33"/>
      <c r="H4" s="33"/>
      <c r="I4" s="34"/>
    </row>
    <row r="5" spans="2:9" x14ac:dyDescent="0.2">
      <c r="B5" s="32" t="s">
        <v>88</v>
      </c>
      <c r="C5" s="33"/>
      <c r="D5" s="33"/>
      <c r="E5" s="33"/>
      <c r="F5" s="33"/>
      <c r="G5" s="33"/>
      <c r="H5" s="33"/>
      <c r="I5" s="34"/>
    </row>
    <row r="6" spans="2:9" ht="13.5" thickBot="1" x14ac:dyDescent="0.25">
      <c r="B6" s="35" t="s">
        <v>2</v>
      </c>
      <c r="C6" s="36"/>
      <c r="D6" s="36"/>
      <c r="E6" s="36"/>
      <c r="F6" s="36"/>
      <c r="G6" s="36"/>
      <c r="H6" s="36"/>
      <c r="I6" s="37"/>
    </row>
    <row r="7" spans="2:9" ht="15.75" customHeight="1" x14ac:dyDescent="0.2">
      <c r="B7" s="29" t="s">
        <v>3</v>
      </c>
      <c r="C7" s="38"/>
      <c r="D7" s="29" t="s">
        <v>4</v>
      </c>
      <c r="E7" s="30"/>
      <c r="F7" s="30"/>
      <c r="G7" s="30"/>
      <c r="H7" s="38"/>
      <c r="I7" s="43" t="s">
        <v>5</v>
      </c>
    </row>
    <row r="8" spans="2:9" ht="15" customHeight="1" thickBot="1" x14ac:dyDescent="0.25">
      <c r="B8" s="32"/>
      <c r="C8" s="42"/>
      <c r="D8" s="35"/>
      <c r="E8" s="36"/>
      <c r="F8" s="36"/>
      <c r="G8" s="36"/>
      <c r="H8" s="39"/>
      <c r="I8" s="44"/>
    </row>
    <row r="9" spans="2:9" ht="26.25" thickBot="1" x14ac:dyDescent="0.25">
      <c r="B9" s="35"/>
      <c r="C9" s="39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5"/>
    </row>
    <row r="10" spans="2:9" x14ac:dyDescent="0.2">
      <c r="B10" s="7" t="s">
        <v>11</v>
      </c>
      <c r="C10" s="8"/>
      <c r="D10" s="14">
        <f t="shared" ref="D10:I10" si="0">D11+D19+D29+D39+D49+D59+D72+D76+D63</f>
        <v>41508016</v>
      </c>
      <c r="E10" s="14">
        <f t="shared" si="0"/>
        <v>7876524.8399999999</v>
      </c>
      <c r="F10" s="14">
        <f t="shared" si="0"/>
        <v>49384540.840000011</v>
      </c>
      <c r="G10" s="14">
        <f t="shared" si="0"/>
        <v>47613262.630000003</v>
      </c>
      <c r="H10" s="14">
        <f t="shared" si="0"/>
        <v>43147053.950000003</v>
      </c>
      <c r="I10" s="14">
        <f t="shared" si="0"/>
        <v>1771278.2099999997</v>
      </c>
    </row>
    <row r="11" spans="2:9" x14ac:dyDescent="0.2">
      <c r="B11" s="3" t="s">
        <v>12</v>
      </c>
      <c r="C11" s="9"/>
      <c r="D11" s="15">
        <f t="shared" ref="D11:I11" si="1">SUM(D12:D18)</f>
        <v>33797664</v>
      </c>
      <c r="E11" s="15">
        <f t="shared" si="1"/>
        <v>1583905.0000000002</v>
      </c>
      <c r="F11" s="15">
        <f t="shared" si="1"/>
        <v>35381569</v>
      </c>
      <c r="G11" s="15">
        <f t="shared" si="1"/>
        <v>34379213.050000004</v>
      </c>
      <c r="H11" s="15">
        <f t="shared" si="1"/>
        <v>34379213.050000004</v>
      </c>
      <c r="I11" s="15">
        <f t="shared" si="1"/>
        <v>1002355.9499999993</v>
      </c>
    </row>
    <row r="12" spans="2:9" x14ac:dyDescent="0.2">
      <c r="B12" s="13" t="s">
        <v>13</v>
      </c>
      <c r="C12" s="11"/>
      <c r="D12" s="15">
        <v>21137808</v>
      </c>
      <c r="E12" s="16">
        <v>1377135.81</v>
      </c>
      <c r="F12" s="16">
        <f>D12+E12</f>
        <v>22514943.809999999</v>
      </c>
      <c r="G12" s="16">
        <v>22137957.66</v>
      </c>
      <c r="H12" s="16">
        <v>22137957.66</v>
      </c>
      <c r="I12" s="16">
        <f>F12-G12</f>
        <v>376986.14999999851</v>
      </c>
    </row>
    <row r="13" spans="2:9" x14ac:dyDescent="0.2">
      <c r="B13" s="13" t="s">
        <v>14</v>
      </c>
      <c r="C13" s="11"/>
      <c r="D13" s="15"/>
      <c r="E13" s="16"/>
      <c r="F13" s="16">
        <f t="shared" ref="F13:F18" si="2">D13+E13</f>
        <v>0</v>
      </c>
      <c r="G13" s="16"/>
      <c r="H13" s="16"/>
      <c r="I13" s="16">
        <f t="shared" ref="I13:I18" si="3">F13-G13</f>
        <v>0</v>
      </c>
    </row>
    <row r="14" spans="2:9" x14ac:dyDescent="0.2">
      <c r="B14" s="13" t="s">
        <v>15</v>
      </c>
      <c r="C14" s="11"/>
      <c r="D14" s="15">
        <v>5950217</v>
      </c>
      <c r="E14" s="16">
        <v>194983.45</v>
      </c>
      <c r="F14" s="16">
        <f t="shared" si="2"/>
        <v>6145200.4500000002</v>
      </c>
      <c r="G14" s="16">
        <v>6137338.7599999998</v>
      </c>
      <c r="H14" s="16">
        <v>6137338.7599999998</v>
      </c>
      <c r="I14" s="16">
        <f t="shared" si="3"/>
        <v>7861.6900000004098</v>
      </c>
    </row>
    <row r="15" spans="2:9" x14ac:dyDescent="0.2">
      <c r="B15" s="13" t="s">
        <v>16</v>
      </c>
      <c r="C15" s="11"/>
      <c r="D15" s="15">
        <v>4640346</v>
      </c>
      <c r="E15" s="16">
        <v>-32126.880000000001</v>
      </c>
      <c r="F15" s="16">
        <f t="shared" si="2"/>
        <v>4608219.12</v>
      </c>
      <c r="G15" s="16">
        <v>4052246.82</v>
      </c>
      <c r="H15" s="16">
        <v>4052246.82</v>
      </c>
      <c r="I15" s="16">
        <f t="shared" si="3"/>
        <v>555972.30000000028</v>
      </c>
    </row>
    <row r="16" spans="2:9" x14ac:dyDescent="0.2">
      <c r="B16" s="13" t="s">
        <v>17</v>
      </c>
      <c r="C16" s="11"/>
      <c r="D16" s="15">
        <v>2069293</v>
      </c>
      <c r="E16" s="16">
        <v>43912.62</v>
      </c>
      <c r="F16" s="16">
        <f t="shared" si="2"/>
        <v>2113205.62</v>
      </c>
      <c r="G16" s="16">
        <v>2051669.81</v>
      </c>
      <c r="H16" s="16">
        <v>2051669.81</v>
      </c>
      <c r="I16" s="16">
        <f t="shared" si="3"/>
        <v>61535.810000000056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1240505</v>
      </c>
      <c r="E19" s="15">
        <f t="shared" si="4"/>
        <v>-115868.58</v>
      </c>
      <c r="F19" s="15">
        <f t="shared" si="4"/>
        <v>1124636.42</v>
      </c>
      <c r="G19" s="15">
        <f t="shared" si="4"/>
        <v>1065678.55</v>
      </c>
      <c r="H19" s="15">
        <f t="shared" si="4"/>
        <v>1065678.55</v>
      </c>
      <c r="I19" s="15">
        <f t="shared" si="4"/>
        <v>58957.869999999966</v>
      </c>
    </row>
    <row r="20" spans="2:9" x14ac:dyDescent="0.2">
      <c r="B20" s="13" t="s">
        <v>21</v>
      </c>
      <c r="C20" s="11"/>
      <c r="D20" s="15">
        <v>434575</v>
      </c>
      <c r="E20" s="16">
        <v>-68401.7</v>
      </c>
      <c r="F20" s="15">
        <f t="shared" ref="F20:F28" si="5">D20+E20</f>
        <v>366173.3</v>
      </c>
      <c r="G20" s="16">
        <v>341080.9</v>
      </c>
      <c r="H20" s="16">
        <v>341080.9</v>
      </c>
      <c r="I20" s="16">
        <f>F20-G20</f>
        <v>25092.399999999965</v>
      </c>
    </row>
    <row r="21" spans="2:9" x14ac:dyDescent="0.2">
      <c r="B21" s="13" t="s">
        <v>22</v>
      </c>
      <c r="C21" s="11"/>
      <c r="D21" s="15"/>
      <c r="E21" s="16"/>
      <c r="F21" s="15">
        <f t="shared" si="5"/>
        <v>0</v>
      </c>
      <c r="G21" s="16"/>
      <c r="H21" s="16"/>
      <c r="I21" s="16">
        <f t="shared" ref="I21:I83" si="6">F21-G21</f>
        <v>0</v>
      </c>
    </row>
    <row r="22" spans="2:9" x14ac:dyDescent="0.2">
      <c r="B22" s="13" t="s">
        <v>23</v>
      </c>
      <c r="C22" s="11"/>
      <c r="D22" s="15"/>
      <c r="E22" s="16"/>
      <c r="F22" s="15">
        <f t="shared" si="5"/>
        <v>0</v>
      </c>
      <c r="G22" s="16"/>
      <c r="H22" s="16"/>
      <c r="I22" s="16">
        <f t="shared" si="6"/>
        <v>0</v>
      </c>
    </row>
    <row r="23" spans="2:9" x14ac:dyDescent="0.2">
      <c r="B23" s="13" t="s">
        <v>24</v>
      </c>
      <c r="C23" s="11"/>
      <c r="D23" s="15">
        <v>170507</v>
      </c>
      <c r="E23" s="16">
        <v>-21999.99</v>
      </c>
      <c r="F23" s="15">
        <f t="shared" si="5"/>
        <v>148507.01</v>
      </c>
      <c r="G23" s="16">
        <v>137496.49</v>
      </c>
      <c r="H23" s="16">
        <v>137496.49</v>
      </c>
      <c r="I23" s="16">
        <f t="shared" si="6"/>
        <v>11010.520000000019</v>
      </c>
    </row>
    <row r="24" spans="2:9" x14ac:dyDescent="0.2">
      <c r="B24" s="13" t="s">
        <v>25</v>
      </c>
      <c r="C24" s="11"/>
      <c r="D24" s="15">
        <v>111212</v>
      </c>
      <c r="E24" s="16">
        <v>0</v>
      </c>
      <c r="F24" s="15">
        <f t="shared" si="5"/>
        <v>111212</v>
      </c>
      <c r="G24" s="16">
        <v>110024.77</v>
      </c>
      <c r="H24" s="16">
        <v>110024.77</v>
      </c>
      <c r="I24" s="16">
        <f t="shared" si="6"/>
        <v>1187.2299999999959</v>
      </c>
    </row>
    <row r="25" spans="2:9" x14ac:dyDescent="0.2">
      <c r="B25" s="13" t="s">
        <v>26</v>
      </c>
      <c r="C25" s="11"/>
      <c r="D25" s="15">
        <v>382800</v>
      </c>
      <c r="E25" s="16">
        <v>-0.01</v>
      </c>
      <c r="F25" s="15">
        <f t="shared" si="5"/>
        <v>382799.99</v>
      </c>
      <c r="G25" s="16">
        <v>361142.68</v>
      </c>
      <c r="H25" s="16">
        <v>361142.68</v>
      </c>
      <c r="I25" s="16">
        <f t="shared" si="6"/>
        <v>21657.309999999998</v>
      </c>
    </row>
    <row r="26" spans="2:9" x14ac:dyDescent="0.2">
      <c r="B26" s="13" t="s">
        <v>27</v>
      </c>
      <c r="C26" s="11"/>
      <c r="D26" s="15">
        <v>106354</v>
      </c>
      <c r="E26" s="16">
        <v>-22466.880000000001</v>
      </c>
      <c r="F26" s="15">
        <f t="shared" si="5"/>
        <v>83887.12</v>
      </c>
      <c r="G26" s="16">
        <v>83886.58</v>
      </c>
      <c r="H26" s="16">
        <v>83886.58</v>
      </c>
      <c r="I26" s="16">
        <f t="shared" si="6"/>
        <v>0.53999999999359716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35057</v>
      </c>
      <c r="E28" s="16">
        <v>-3000</v>
      </c>
      <c r="F28" s="15">
        <f t="shared" si="5"/>
        <v>32057</v>
      </c>
      <c r="G28" s="16">
        <v>32047.13</v>
      </c>
      <c r="H28" s="16">
        <v>32047.13</v>
      </c>
      <c r="I28" s="16">
        <f t="shared" si="6"/>
        <v>9.8699999999989814</v>
      </c>
    </row>
    <row r="29" spans="2:9" x14ac:dyDescent="0.2">
      <c r="B29" s="3" t="s">
        <v>30</v>
      </c>
      <c r="C29" s="9"/>
      <c r="D29" s="15">
        <f t="shared" ref="D29:I29" si="7">SUM(D30:D38)</f>
        <v>5775833</v>
      </c>
      <c r="E29" s="15">
        <f t="shared" si="7"/>
        <v>-137445.12</v>
      </c>
      <c r="F29" s="15">
        <f t="shared" si="7"/>
        <v>5638387.8800000008</v>
      </c>
      <c r="G29" s="15">
        <f t="shared" si="7"/>
        <v>5298834.7200000007</v>
      </c>
      <c r="H29" s="15">
        <f t="shared" si="7"/>
        <v>4784494.7200000007</v>
      </c>
      <c r="I29" s="15">
        <f t="shared" si="7"/>
        <v>339553.16000000032</v>
      </c>
    </row>
    <row r="30" spans="2:9" x14ac:dyDescent="0.2">
      <c r="B30" s="13" t="s">
        <v>31</v>
      </c>
      <c r="C30" s="11"/>
      <c r="D30" s="15">
        <v>1094811</v>
      </c>
      <c r="E30" s="16">
        <v>-108105.83</v>
      </c>
      <c r="F30" s="15">
        <f t="shared" ref="F30:F38" si="8">D30+E30</f>
        <v>986705.17</v>
      </c>
      <c r="G30" s="16">
        <v>912174.26</v>
      </c>
      <c r="H30" s="16">
        <v>912174.26</v>
      </c>
      <c r="I30" s="16">
        <f t="shared" si="6"/>
        <v>74530.910000000033</v>
      </c>
    </row>
    <row r="31" spans="2:9" x14ac:dyDescent="0.2">
      <c r="B31" s="13" t="s">
        <v>32</v>
      </c>
      <c r="C31" s="11"/>
      <c r="D31" s="15">
        <v>324742</v>
      </c>
      <c r="E31" s="16">
        <v>115315.6</v>
      </c>
      <c r="F31" s="15">
        <f t="shared" si="8"/>
        <v>440057.59999999998</v>
      </c>
      <c r="G31" s="16">
        <v>440057.45</v>
      </c>
      <c r="H31" s="16">
        <v>440057.45</v>
      </c>
      <c r="I31" s="16">
        <f t="shared" si="6"/>
        <v>0.1499999999650754</v>
      </c>
    </row>
    <row r="32" spans="2:9" x14ac:dyDescent="0.2">
      <c r="B32" s="13" t="s">
        <v>33</v>
      </c>
      <c r="C32" s="11"/>
      <c r="D32" s="15">
        <v>1079580</v>
      </c>
      <c r="E32" s="16">
        <v>100540.76</v>
      </c>
      <c r="F32" s="15">
        <f t="shared" si="8"/>
        <v>1180120.76</v>
      </c>
      <c r="G32" s="16">
        <v>1108517.17</v>
      </c>
      <c r="H32" s="16">
        <v>1034017.17</v>
      </c>
      <c r="I32" s="16">
        <f t="shared" si="6"/>
        <v>71603.590000000084</v>
      </c>
    </row>
    <row r="33" spans="2:9" x14ac:dyDescent="0.2">
      <c r="B33" s="13" t="s">
        <v>34</v>
      </c>
      <c r="C33" s="11"/>
      <c r="D33" s="15">
        <v>213000</v>
      </c>
      <c r="E33" s="16">
        <v>0</v>
      </c>
      <c r="F33" s="15">
        <f t="shared" si="8"/>
        <v>213000</v>
      </c>
      <c r="G33" s="16">
        <v>202388.97</v>
      </c>
      <c r="H33" s="16">
        <v>202388.97</v>
      </c>
      <c r="I33" s="16">
        <f t="shared" si="6"/>
        <v>10611.029999999999</v>
      </c>
    </row>
    <row r="34" spans="2:9" x14ac:dyDescent="0.2">
      <c r="B34" s="13" t="s">
        <v>35</v>
      </c>
      <c r="C34" s="11"/>
      <c r="D34" s="15">
        <v>427176</v>
      </c>
      <c r="E34" s="16">
        <v>8570.26</v>
      </c>
      <c r="F34" s="15">
        <f t="shared" si="8"/>
        <v>435746.26</v>
      </c>
      <c r="G34" s="16">
        <v>433047.17</v>
      </c>
      <c r="H34" s="16">
        <v>433047.17</v>
      </c>
      <c r="I34" s="16">
        <f t="shared" si="6"/>
        <v>2699.0900000000256</v>
      </c>
    </row>
    <row r="35" spans="2:9" x14ac:dyDescent="0.2">
      <c r="B35" s="13" t="s">
        <v>36</v>
      </c>
      <c r="C35" s="11"/>
      <c r="D35" s="15">
        <v>174894</v>
      </c>
      <c r="E35" s="16">
        <v>-55000</v>
      </c>
      <c r="F35" s="15">
        <f t="shared" si="8"/>
        <v>119894</v>
      </c>
      <c r="G35" s="16">
        <v>108040.48</v>
      </c>
      <c r="H35" s="16">
        <v>108040.48</v>
      </c>
      <c r="I35" s="16">
        <f t="shared" si="6"/>
        <v>11853.520000000004</v>
      </c>
    </row>
    <row r="36" spans="2:9" x14ac:dyDescent="0.2">
      <c r="B36" s="13" t="s">
        <v>37</v>
      </c>
      <c r="C36" s="11"/>
      <c r="D36" s="15">
        <v>48023</v>
      </c>
      <c r="E36" s="16">
        <v>60</v>
      </c>
      <c r="F36" s="15">
        <f t="shared" si="8"/>
        <v>48083</v>
      </c>
      <c r="G36" s="16">
        <v>17558.16</v>
      </c>
      <c r="H36" s="16">
        <v>17558.16</v>
      </c>
      <c r="I36" s="16">
        <f t="shared" si="6"/>
        <v>30524.84</v>
      </c>
    </row>
    <row r="37" spans="2:9" x14ac:dyDescent="0.2">
      <c r="B37" s="13" t="s">
        <v>38</v>
      </c>
      <c r="C37" s="11"/>
      <c r="D37" s="15">
        <v>123901</v>
      </c>
      <c r="E37" s="16">
        <v>4159.95</v>
      </c>
      <c r="F37" s="15">
        <f t="shared" si="8"/>
        <v>128060.95</v>
      </c>
      <c r="G37" s="16">
        <v>121948.68</v>
      </c>
      <c r="H37" s="16">
        <v>121948.68</v>
      </c>
      <c r="I37" s="16">
        <f t="shared" si="6"/>
        <v>6112.2700000000041</v>
      </c>
    </row>
    <row r="38" spans="2:9" x14ac:dyDescent="0.2">
      <c r="B38" s="13" t="s">
        <v>39</v>
      </c>
      <c r="C38" s="11"/>
      <c r="D38" s="15">
        <v>2289706</v>
      </c>
      <c r="E38" s="16">
        <v>-202985.86</v>
      </c>
      <c r="F38" s="15">
        <f t="shared" si="8"/>
        <v>2086720.1400000001</v>
      </c>
      <c r="G38" s="16">
        <v>1955102.38</v>
      </c>
      <c r="H38" s="16">
        <v>1515262.38</v>
      </c>
      <c r="I38" s="16">
        <f t="shared" si="6"/>
        <v>131617.76000000024</v>
      </c>
    </row>
    <row r="39" spans="2:9" ht="25.5" customHeight="1" x14ac:dyDescent="0.2">
      <c r="B39" s="40" t="s">
        <v>40</v>
      </c>
      <c r="C39" s="41"/>
      <c r="D39" s="15">
        <f t="shared" ref="D39:I39" si="9">SUM(D40:D48)</f>
        <v>0</v>
      </c>
      <c r="E39" s="15">
        <f t="shared" si="9"/>
        <v>0</v>
      </c>
      <c r="F39" s="15">
        <f>SUM(F40:F48)</f>
        <v>0</v>
      </c>
      <c r="G39" s="15">
        <f t="shared" si="9"/>
        <v>0</v>
      </c>
      <c r="H39" s="15">
        <f t="shared" si="9"/>
        <v>0</v>
      </c>
      <c r="I39" s="15">
        <f t="shared" si="9"/>
        <v>0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/>
      <c r="E43" s="16"/>
      <c r="F43" s="15">
        <f t="shared" si="10"/>
        <v>0</v>
      </c>
      <c r="G43" s="16"/>
      <c r="H43" s="16"/>
      <c r="I43" s="16">
        <f t="shared" si="6"/>
        <v>0</v>
      </c>
    </row>
    <row r="44" spans="2:9" x14ac:dyDescent="0.2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 x14ac:dyDescent="0.2">
      <c r="B45" s="13" t="s">
        <v>46</v>
      </c>
      <c r="C45" s="11"/>
      <c r="D45" s="15"/>
      <c r="E45" s="16"/>
      <c r="F45" s="15">
        <f t="shared" si="10"/>
        <v>0</v>
      </c>
      <c r="G45" s="16"/>
      <c r="H45" s="16"/>
      <c r="I45" s="16">
        <f t="shared" si="6"/>
        <v>0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40" t="s">
        <v>50</v>
      </c>
      <c r="C49" s="41"/>
      <c r="D49" s="15">
        <f t="shared" ref="D49:I49" si="11">SUM(D50:D58)</f>
        <v>694014</v>
      </c>
      <c r="E49" s="15">
        <f t="shared" si="11"/>
        <v>6178348.7000000002</v>
      </c>
      <c r="F49" s="15">
        <f t="shared" si="11"/>
        <v>6872362.7000000002</v>
      </c>
      <c r="G49" s="15">
        <f t="shared" si="11"/>
        <v>6869536.3100000005</v>
      </c>
      <c r="H49" s="15">
        <f t="shared" si="11"/>
        <v>2917667.63</v>
      </c>
      <c r="I49" s="15">
        <f t="shared" si="11"/>
        <v>2826.390000000014</v>
      </c>
    </row>
    <row r="50" spans="2:9" x14ac:dyDescent="0.2">
      <c r="B50" s="13" t="s">
        <v>51</v>
      </c>
      <c r="C50" s="11"/>
      <c r="D50" s="15">
        <v>0</v>
      </c>
      <c r="E50" s="16">
        <v>3865081.68</v>
      </c>
      <c r="F50" s="15">
        <f t="shared" si="10"/>
        <v>3865081.68</v>
      </c>
      <c r="G50" s="16">
        <v>3865081.68</v>
      </c>
      <c r="H50" s="16">
        <v>0</v>
      </c>
      <c r="I50" s="16">
        <f t="shared" si="6"/>
        <v>0</v>
      </c>
    </row>
    <row r="51" spans="2:9" x14ac:dyDescent="0.2">
      <c r="B51" s="13" t="s">
        <v>52</v>
      </c>
      <c r="C51" s="11"/>
      <c r="D51" s="15">
        <v>694014</v>
      </c>
      <c r="E51" s="16">
        <v>86787.02</v>
      </c>
      <c r="F51" s="15">
        <f t="shared" si="10"/>
        <v>780801.02</v>
      </c>
      <c r="G51" s="16">
        <v>778637.13</v>
      </c>
      <c r="H51" s="16">
        <v>691850.13</v>
      </c>
      <c r="I51" s="16">
        <f t="shared" si="6"/>
        <v>2163.890000000014</v>
      </c>
    </row>
    <row r="52" spans="2:9" x14ac:dyDescent="0.2">
      <c r="B52" s="13" t="s">
        <v>53</v>
      </c>
      <c r="C52" s="11"/>
      <c r="D52" s="15"/>
      <c r="E52" s="16"/>
      <c r="F52" s="15">
        <f t="shared" si="10"/>
        <v>0</v>
      </c>
      <c r="G52" s="16"/>
      <c r="H52" s="16"/>
      <c r="I52" s="16">
        <f t="shared" si="6"/>
        <v>0</v>
      </c>
    </row>
    <row r="53" spans="2:9" x14ac:dyDescent="0.2">
      <c r="B53" s="13" t="s">
        <v>54</v>
      </c>
      <c r="C53" s="11"/>
      <c r="D53" s="15">
        <v>0</v>
      </c>
      <c r="E53" s="16">
        <v>2226480</v>
      </c>
      <c r="F53" s="15">
        <f t="shared" si="10"/>
        <v>2226480</v>
      </c>
      <c r="G53" s="16">
        <v>2225817.5</v>
      </c>
      <c r="H53" s="16">
        <v>2225817.5</v>
      </c>
      <c r="I53" s="16">
        <f t="shared" si="6"/>
        <v>662.5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>
        <v>0</v>
      </c>
      <c r="E55" s="16">
        <v>0</v>
      </c>
      <c r="F55" s="15">
        <f t="shared" si="10"/>
        <v>0</v>
      </c>
      <c r="G55" s="16">
        <v>0</v>
      </c>
      <c r="H55" s="16">
        <v>0</v>
      </c>
      <c r="I55" s="16">
        <f t="shared" si="6"/>
        <v>0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40" t="s">
        <v>64</v>
      </c>
      <c r="C63" s="41"/>
      <c r="D63" s="15">
        <f>SUM(D64:D71)</f>
        <v>0</v>
      </c>
      <c r="E63" s="15">
        <f>SUM(E64:E71)</f>
        <v>367584.84</v>
      </c>
      <c r="F63" s="15">
        <f>F64+F65+F66+F67+F68+F70+F71</f>
        <v>367584.84</v>
      </c>
      <c r="G63" s="15">
        <f>SUM(G64:G71)</f>
        <v>0</v>
      </c>
      <c r="H63" s="15">
        <f>SUM(H64:H71)</f>
        <v>0</v>
      </c>
      <c r="I63" s="16">
        <f t="shared" si="6"/>
        <v>367584.84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>
        <v>0</v>
      </c>
      <c r="E71" s="16">
        <v>367584.84</v>
      </c>
      <c r="F71" s="15">
        <f t="shared" si="10"/>
        <v>367584.84</v>
      </c>
      <c r="G71" s="16">
        <v>0</v>
      </c>
      <c r="H71" s="16">
        <v>0</v>
      </c>
      <c r="I71" s="16">
        <f t="shared" si="6"/>
        <v>367584.84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34063135</v>
      </c>
      <c r="E85" s="21">
        <f>E86+E104+E94+E114+E124+E134+E138+E147+E151</f>
        <v>7780619.2800000003</v>
      </c>
      <c r="F85" s="21">
        <f t="shared" si="12"/>
        <v>41843754.280000009</v>
      </c>
      <c r="G85" s="21">
        <f>G86+G104+G94+G114+G124+G134+G138+G147+G151</f>
        <v>40454830.570000008</v>
      </c>
      <c r="H85" s="21">
        <f>H86+H104+H94+H114+H124+H134+H138+H147+H151</f>
        <v>36502961.900000006</v>
      </c>
      <c r="I85" s="21">
        <f t="shared" si="12"/>
        <v>1388923.710000003</v>
      </c>
    </row>
    <row r="86" spans="2:9" x14ac:dyDescent="0.2">
      <c r="B86" s="3" t="s">
        <v>12</v>
      </c>
      <c r="C86" s="9"/>
      <c r="D86" s="15">
        <f>SUM(D87:D93)</f>
        <v>30459116</v>
      </c>
      <c r="E86" s="15">
        <f>SUM(E87:E93)</f>
        <v>1583905</v>
      </c>
      <c r="F86" s="15">
        <f>SUM(F87:F93)</f>
        <v>32043021.000000004</v>
      </c>
      <c r="G86" s="15">
        <f>SUM(G87:G93)</f>
        <v>31171558.530000001</v>
      </c>
      <c r="H86" s="15">
        <f>SUM(H87:H93)</f>
        <v>31171558.530000001</v>
      </c>
      <c r="I86" s="16">
        <f t="shared" ref="I86:I149" si="13">F86-G86</f>
        <v>871462.47000000253</v>
      </c>
    </row>
    <row r="87" spans="2:9" x14ac:dyDescent="0.2">
      <c r="B87" s="13" t="s">
        <v>13</v>
      </c>
      <c r="C87" s="11"/>
      <c r="D87" s="15">
        <v>20491179</v>
      </c>
      <c r="E87" s="16">
        <v>1377135.78</v>
      </c>
      <c r="F87" s="15">
        <f t="shared" ref="F87:F103" si="14">D87+E87</f>
        <v>21868314.780000001</v>
      </c>
      <c r="G87" s="16">
        <v>21522120.989999998</v>
      </c>
      <c r="H87" s="16">
        <v>21522120.989999998</v>
      </c>
      <c r="I87" s="16">
        <f t="shared" si="13"/>
        <v>346193.79000000283</v>
      </c>
    </row>
    <row r="88" spans="2:9" x14ac:dyDescent="0.2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2">
      <c r="B89" s="13" t="s">
        <v>15</v>
      </c>
      <c r="C89" s="11"/>
      <c r="D89" s="15">
        <v>3433846</v>
      </c>
      <c r="E89" s="16">
        <v>194983.43</v>
      </c>
      <c r="F89" s="15">
        <f t="shared" si="14"/>
        <v>3628829.43</v>
      </c>
      <c r="G89" s="16">
        <v>3627296.28</v>
      </c>
      <c r="H89" s="16">
        <v>3627296.28</v>
      </c>
      <c r="I89" s="16">
        <f t="shared" si="13"/>
        <v>1533.1500000003725</v>
      </c>
    </row>
    <row r="90" spans="2:9" x14ac:dyDescent="0.2">
      <c r="B90" s="13" t="s">
        <v>16</v>
      </c>
      <c r="C90" s="11"/>
      <c r="D90" s="15">
        <v>4464798</v>
      </c>
      <c r="E90" s="16">
        <v>-32126.83</v>
      </c>
      <c r="F90" s="15">
        <f t="shared" si="14"/>
        <v>4432671.17</v>
      </c>
      <c r="G90" s="16">
        <v>3970471.46</v>
      </c>
      <c r="H90" s="16">
        <v>3970471.46</v>
      </c>
      <c r="I90" s="16">
        <f t="shared" si="13"/>
        <v>462199.70999999996</v>
      </c>
    </row>
    <row r="91" spans="2:9" x14ac:dyDescent="0.2">
      <c r="B91" s="13" t="s">
        <v>17</v>
      </c>
      <c r="C91" s="11"/>
      <c r="D91" s="15">
        <v>2069293</v>
      </c>
      <c r="E91" s="16">
        <v>43912.62</v>
      </c>
      <c r="F91" s="15">
        <f t="shared" si="14"/>
        <v>2113205.62</v>
      </c>
      <c r="G91" s="16">
        <v>2051669.8</v>
      </c>
      <c r="H91" s="16">
        <v>2051669.8</v>
      </c>
      <c r="I91" s="16">
        <f t="shared" si="13"/>
        <v>61535.820000000065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693015</v>
      </c>
      <c r="E94" s="15">
        <f>SUM(E95:E103)</f>
        <v>-115868.58</v>
      </c>
      <c r="F94" s="15">
        <f>SUM(F95:F103)</f>
        <v>577146.42000000004</v>
      </c>
      <c r="G94" s="15">
        <f>SUM(G95:G103)</f>
        <v>554166.59000000008</v>
      </c>
      <c r="H94" s="15">
        <f>SUM(H95:H103)</f>
        <v>554166.59000000008</v>
      </c>
      <c r="I94" s="16">
        <f t="shared" si="13"/>
        <v>22979.829999999958</v>
      </c>
    </row>
    <row r="95" spans="2:9" x14ac:dyDescent="0.2">
      <c r="B95" s="13" t="s">
        <v>21</v>
      </c>
      <c r="C95" s="11"/>
      <c r="D95" s="15">
        <v>211360</v>
      </c>
      <c r="E95" s="16">
        <v>-68401.7</v>
      </c>
      <c r="F95" s="15">
        <f t="shared" si="14"/>
        <v>142958.29999999999</v>
      </c>
      <c r="G95" s="16">
        <v>141965.85</v>
      </c>
      <c r="H95" s="16">
        <v>141965.85</v>
      </c>
      <c r="I95" s="16">
        <f t="shared" si="13"/>
        <v>992.44999999998254</v>
      </c>
    </row>
    <row r="96" spans="2:9" x14ac:dyDescent="0.2">
      <c r="B96" s="13" t="s">
        <v>22</v>
      </c>
      <c r="C96" s="11"/>
      <c r="D96" s="15"/>
      <c r="E96" s="16"/>
      <c r="F96" s="15">
        <f t="shared" si="14"/>
        <v>0</v>
      </c>
      <c r="G96" s="16"/>
      <c r="H96" s="16"/>
      <c r="I96" s="16">
        <f t="shared" si="13"/>
        <v>0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>
        <v>140532</v>
      </c>
      <c r="E98" s="16">
        <v>-22000</v>
      </c>
      <c r="F98" s="15">
        <f t="shared" si="14"/>
        <v>118532</v>
      </c>
      <c r="G98" s="16">
        <v>118212.48</v>
      </c>
      <c r="H98" s="16">
        <v>118212.48</v>
      </c>
      <c r="I98" s="16">
        <f t="shared" si="13"/>
        <v>319.52000000000407</v>
      </c>
    </row>
    <row r="99" spans="2:9" x14ac:dyDescent="0.2">
      <c r="B99" s="13" t="s">
        <v>25</v>
      </c>
      <c r="C99" s="11"/>
      <c r="D99" s="15">
        <v>17212</v>
      </c>
      <c r="E99" s="16">
        <v>0</v>
      </c>
      <c r="F99" s="15">
        <f t="shared" si="14"/>
        <v>17212</v>
      </c>
      <c r="G99" s="16">
        <v>17211.939999999999</v>
      </c>
      <c r="H99" s="16">
        <v>17211.939999999999</v>
      </c>
      <c r="I99" s="16">
        <f t="shared" si="13"/>
        <v>6.0000000001309672E-2</v>
      </c>
    </row>
    <row r="100" spans="2:9" x14ac:dyDescent="0.2">
      <c r="B100" s="13" t="s">
        <v>26</v>
      </c>
      <c r="C100" s="11"/>
      <c r="D100" s="15">
        <v>240000</v>
      </c>
      <c r="E100" s="16">
        <v>0</v>
      </c>
      <c r="F100" s="15">
        <f t="shared" si="14"/>
        <v>240000</v>
      </c>
      <c r="G100" s="16">
        <v>218342.63</v>
      </c>
      <c r="H100" s="16">
        <v>218342.63</v>
      </c>
      <c r="I100" s="16">
        <f t="shared" si="13"/>
        <v>21657.369999999995</v>
      </c>
    </row>
    <row r="101" spans="2:9" x14ac:dyDescent="0.2">
      <c r="B101" s="13" t="s">
        <v>27</v>
      </c>
      <c r="C101" s="11"/>
      <c r="D101" s="15">
        <v>48854</v>
      </c>
      <c r="E101" s="16">
        <v>-22466.880000000001</v>
      </c>
      <c r="F101" s="15">
        <f t="shared" si="14"/>
        <v>26387.119999999999</v>
      </c>
      <c r="G101" s="16">
        <v>26386.58</v>
      </c>
      <c r="H101" s="16">
        <v>26386.58</v>
      </c>
      <c r="I101" s="16">
        <f t="shared" si="13"/>
        <v>0.53999999999723514</v>
      </c>
    </row>
    <row r="102" spans="2:9" x14ac:dyDescent="0.2">
      <c r="B102" s="13" t="s">
        <v>28</v>
      </c>
      <c r="C102" s="11"/>
      <c r="D102" s="15"/>
      <c r="E102" s="16"/>
      <c r="F102" s="15">
        <f t="shared" si="14"/>
        <v>0</v>
      </c>
      <c r="G102" s="16"/>
      <c r="H102" s="16"/>
      <c r="I102" s="16">
        <f t="shared" si="13"/>
        <v>0</v>
      </c>
    </row>
    <row r="103" spans="2:9" x14ac:dyDescent="0.2">
      <c r="B103" s="13" t="s">
        <v>29</v>
      </c>
      <c r="C103" s="11"/>
      <c r="D103" s="15">
        <v>35057</v>
      </c>
      <c r="E103" s="16">
        <v>-3000</v>
      </c>
      <c r="F103" s="15">
        <f t="shared" si="14"/>
        <v>32057</v>
      </c>
      <c r="G103" s="16">
        <v>32047.11</v>
      </c>
      <c r="H103" s="16">
        <v>32047.11</v>
      </c>
      <c r="I103" s="16">
        <f t="shared" si="13"/>
        <v>9.8899999999994179</v>
      </c>
    </row>
    <row r="104" spans="2:9" x14ac:dyDescent="0.2">
      <c r="B104" s="3" t="s">
        <v>30</v>
      </c>
      <c r="C104" s="9"/>
      <c r="D104" s="15">
        <f>SUM(D105:D113)</f>
        <v>2911004</v>
      </c>
      <c r="E104" s="15">
        <f>SUM(E105:E113)</f>
        <v>-137445.12</v>
      </c>
      <c r="F104" s="15">
        <f>SUM(F105:F113)</f>
        <v>2773558.8800000004</v>
      </c>
      <c r="G104" s="15">
        <f>SUM(G105:G113)</f>
        <v>2551419.2800000003</v>
      </c>
      <c r="H104" s="15">
        <f>SUM(H105:H113)</f>
        <v>2551419.2800000003</v>
      </c>
      <c r="I104" s="16">
        <f t="shared" si="13"/>
        <v>222139.60000000009</v>
      </c>
    </row>
    <row r="105" spans="2:9" x14ac:dyDescent="0.2">
      <c r="B105" s="13" t="s">
        <v>31</v>
      </c>
      <c r="C105" s="11"/>
      <c r="D105" s="15">
        <v>1054811</v>
      </c>
      <c r="E105" s="16">
        <v>-108105.81</v>
      </c>
      <c r="F105" s="16">
        <f>D105+E105</f>
        <v>946705.19</v>
      </c>
      <c r="G105" s="16">
        <v>876174.12</v>
      </c>
      <c r="H105" s="16">
        <v>876174.12</v>
      </c>
      <c r="I105" s="16">
        <f t="shared" si="13"/>
        <v>70531.069999999949</v>
      </c>
    </row>
    <row r="106" spans="2:9" x14ac:dyDescent="0.2">
      <c r="B106" s="13" t="s">
        <v>32</v>
      </c>
      <c r="C106" s="11"/>
      <c r="D106" s="15">
        <v>61495</v>
      </c>
      <c r="E106" s="16">
        <v>115315.6</v>
      </c>
      <c r="F106" s="16">
        <f t="shared" ref="F106:F113" si="15">D106+E106</f>
        <v>176810.6</v>
      </c>
      <c r="G106" s="16">
        <v>176810.59</v>
      </c>
      <c r="H106" s="16">
        <v>176810.59</v>
      </c>
      <c r="I106" s="16">
        <f t="shared" si="13"/>
        <v>1.0000000009313226E-2</v>
      </c>
    </row>
    <row r="107" spans="2:9" x14ac:dyDescent="0.2">
      <c r="B107" s="13" t="s">
        <v>33</v>
      </c>
      <c r="C107" s="11"/>
      <c r="D107" s="15">
        <v>647000</v>
      </c>
      <c r="E107" s="16">
        <v>100540.74</v>
      </c>
      <c r="F107" s="16">
        <f t="shared" si="15"/>
        <v>747540.74</v>
      </c>
      <c r="G107" s="16">
        <v>746262.67</v>
      </c>
      <c r="H107" s="16">
        <v>746262.67</v>
      </c>
      <c r="I107" s="16">
        <f t="shared" si="13"/>
        <v>1278.0699999999488</v>
      </c>
    </row>
    <row r="108" spans="2:9" x14ac:dyDescent="0.2">
      <c r="B108" s="13" t="s">
        <v>34</v>
      </c>
      <c r="C108" s="11"/>
      <c r="D108" s="15">
        <v>213000</v>
      </c>
      <c r="E108" s="16">
        <v>0</v>
      </c>
      <c r="F108" s="16">
        <f t="shared" si="15"/>
        <v>213000</v>
      </c>
      <c r="G108" s="16">
        <v>202388.97</v>
      </c>
      <c r="H108" s="16">
        <v>202388.97</v>
      </c>
      <c r="I108" s="16">
        <f t="shared" si="13"/>
        <v>10611.029999999999</v>
      </c>
    </row>
    <row r="109" spans="2:9" x14ac:dyDescent="0.2">
      <c r="B109" s="13" t="s">
        <v>35</v>
      </c>
      <c r="C109" s="11"/>
      <c r="D109" s="15">
        <v>102416</v>
      </c>
      <c r="E109" s="16">
        <v>8570.26</v>
      </c>
      <c r="F109" s="16">
        <f t="shared" si="15"/>
        <v>110986.26</v>
      </c>
      <c r="G109" s="16">
        <v>108985.55</v>
      </c>
      <c r="H109" s="16">
        <v>108985.55</v>
      </c>
      <c r="I109" s="16">
        <f t="shared" si="13"/>
        <v>2000.7099999999919</v>
      </c>
    </row>
    <row r="110" spans="2:9" x14ac:dyDescent="0.2">
      <c r="B110" s="13" t="s">
        <v>36</v>
      </c>
      <c r="C110" s="11"/>
      <c r="D110" s="15">
        <v>150894</v>
      </c>
      <c r="E110" s="16">
        <v>-55000</v>
      </c>
      <c r="F110" s="16">
        <f t="shared" si="15"/>
        <v>95894</v>
      </c>
      <c r="G110" s="16">
        <v>86128.47</v>
      </c>
      <c r="H110" s="16">
        <v>86128.47</v>
      </c>
      <c r="I110" s="16">
        <f t="shared" si="13"/>
        <v>9765.5299999999988</v>
      </c>
    </row>
    <row r="111" spans="2:9" x14ac:dyDescent="0.2">
      <c r="B111" s="13" t="s">
        <v>37</v>
      </c>
      <c r="C111" s="11"/>
      <c r="D111" s="15">
        <v>23023</v>
      </c>
      <c r="E111" s="16">
        <v>60</v>
      </c>
      <c r="F111" s="16">
        <f t="shared" si="15"/>
        <v>23083</v>
      </c>
      <c r="G111" s="16">
        <v>17558.150000000001</v>
      </c>
      <c r="H111" s="16">
        <v>17558.150000000001</v>
      </c>
      <c r="I111" s="16">
        <f t="shared" si="13"/>
        <v>5524.8499999999985</v>
      </c>
    </row>
    <row r="112" spans="2:9" x14ac:dyDescent="0.2">
      <c r="B112" s="13" t="s">
        <v>38</v>
      </c>
      <c r="C112" s="11"/>
      <c r="D112" s="15">
        <v>101201</v>
      </c>
      <c r="E112" s="16">
        <v>4159.95</v>
      </c>
      <c r="F112" s="16">
        <f t="shared" si="15"/>
        <v>105360.95</v>
      </c>
      <c r="G112" s="16">
        <v>102425.39</v>
      </c>
      <c r="H112" s="16">
        <v>102425.39</v>
      </c>
      <c r="I112" s="16">
        <f t="shared" si="13"/>
        <v>2935.5599999999977</v>
      </c>
    </row>
    <row r="113" spans="2:9" x14ac:dyDescent="0.2">
      <c r="B113" s="13" t="s">
        <v>39</v>
      </c>
      <c r="C113" s="11"/>
      <c r="D113" s="15">
        <v>557164</v>
      </c>
      <c r="E113" s="16">
        <v>-202985.86</v>
      </c>
      <c r="F113" s="16">
        <f t="shared" si="15"/>
        <v>354178.14</v>
      </c>
      <c r="G113" s="16">
        <v>234685.37</v>
      </c>
      <c r="H113" s="16">
        <v>234685.37</v>
      </c>
      <c r="I113" s="16">
        <f t="shared" si="13"/>
        <v>119492.77000000002</v>
      </c>
    </row>
    <row r="114" spans="2:9" ht="25.5" customHeight="1" x14ac:dyDescent="0.2">
      <c r="B114" s="40" t="s">
        <v>40</v>
      </c>
      <c r="C114" s="41"/>
      <c r="D114" s="15">
        <f>SUM(D115:D123)</f>
        <v>0</v>
      </c>
      <c r="E114" s="15">
        <f>SUM(E115:E123)</f>
        <v>0</v>
      </c>
      <c r="F114" s="15">
        <f>SUM(F115:F123)</f>
        <v>0</v>
      </c>
      <c r="G114" s="15">
        <f>SUM(G115:G123)</f>
        <v>0</v>
      </c>
      <c r="H114" s="15">
        <f>SUM(H115:H123)</f>
        <v>0</v>
      </c>
      <c r="I114" s="16">
        <f t="shared" si="13"/>
        <v>0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/>
      <c r="E118" s="16"/>
      <c r="F118" s="16">
        <f t="shared" si="16"/>
        <v>0</v>
      </c>
      <c r="G118" s="16"/>
      <c r="H118" s="16"/>
      <c r="I118" s="16">
        <f t="shared" si="13"/>
        <v>0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0</v>
      </c>
      <c r="E124" s="15">
        <f>SUM(E125:E133)</f>
        <v>6178348.7000000002</v>
      </c>
      <c r="F124" s="15">
        <f>SUM(F125:F133)</f>
        <v>6178348.7000000002</v>
      </c>
      <c r="G124" s="15">
        <f>SUM(G125:G133)</f>
        <v>6177686.1699999999</v>
      </c>
      <c r="H124" s="15">
        <f>SUM(H125:H133)</f>
        <v>2225817.5</v>
      </c>
      <c r="I124" s="16">
        <f t="shared" si="13"/>
        <v>662.53000000026077</v>
      </c>
    </row>
    <row r="125" spans="2:9" x14ac:dyDescent="0.2">
      <c r="B125" s="13" t="s">
        <v>51</v>
      </c>
      <c r="C125" s="11"/>
      <c r="D125" s="15">
        <v>0</v>
      </c>
      <c r="E125" s="16">
        <v>3865081.68</v>
      </c>
      <c r="F125" s="16">
        <f>D125+E125</f>
        <v>3865081.68</v>
      </c>
      <c r="G125" s="16">
        <v>3865081.67</v>
      </c>
      <c r="H125" s="16">
        <v>0</v>
      </c>
      <c r="I125" s="16">
        <f t="shared" si="13"/>
        <v>1.0000000242143869E-2</v>
      </c>
    </row>
    <row r="126" spans="2:9" x14ac:dyDescent="0.2">
      <c r="B126" s="13" t="s">
        <v>52</v>
      </c>
      <c r="C126" s="11"/>
      <c r="D126" s="15">
        <v>0</v>
      </c>
      <c r="E126" s="16">
        <v>86787.02</v>
      </c>
      <c r="F126" s="16">
        <f t="shared" ref="F126:F133" si="17">D126+E126</f>
        <v>86787.02</v>
      </c>
      <c r="G126" s="16">
        <v>86787</v>
      </c>
      <c r="H126" s="16">
        <v>0</v>
      </c>
      <c r="I126" s="16">
        <f t="shared" si="13"/>
        <v>2.0000000004074536E-2</v>
      </c>
    </row>
    <row r="127" spans="2:9" x14ac:dyDescent="0.2">
      <c r="B127" s="13" t="s">
        <v>53</v>
      </c>
      <c r="C127" s="11"/>
      <c r="D127" s="15"/>
      <c r="E127" s="16"/>
      <c r="F127" s="16">
        <f t="shared" si="17"/>
        <v>0</v>
      </c>
      <c r="G127" s="16"/>
      <c r="H127" s="16"/>
      <c r="I127" s="16">
        <f t="shared" si="13"/>
        <v>0</v>
      </c>
    </row>
    <row r="128" spans="2:9" x14ac:dyDescent="0.2">
      <c r="B128" s="13" t="s">
        <v>54</v>
      </c>
      <c r="C128" s="11"/>
      <c r="D128" s="15">
        <v>0</v>
      </c>
      <c r="E128" s="16">
        <v>2226480</v>
      </c>
      <c r="F128" s="16">
        <f t="shared" si="17"/>
        <v>2226480</v>
      </c>
      <c r="G128" s="16">
        <v>2225817.5</v>
      </c>
      <c r="H128" s="16">
        <v>2225817.5</v>
      </c>
      <c r="I128" s="16">
        <f t="shared" si="13"/>
        <v>662.5</v>
      </c>
    </row>
    <row r="129" spans="2:9" x14ac:dyDescent="0.2">
      <c r="B129" s="13" t="s">
        <v>55</v>
      </c>
      <c r="C129" s="11"/>
      <c r="D129" s="15"/>
      <c r="E129" s="16"/>
      <c r="F129" s="16">
        <f t="shared" si="17"/>
        <v>0</v>
      </c>
      <c r="G129" s="16"/>
      <c r="H129" s="16"/>
      <c r="I129" s="16">
        <f t="shared" si="13"/>
        <v>0</v>
      </c>
    </row>
    <row r="130" spans="2:9" x14ac:dyDescent="0.2">
      <c r="B130" s="13" t="s">
        <v>56</v>
      </c>
      <c r="C130" s="11"/>
      <c r="D130" s="15">
        <v>0</v>
      </c>
      <c r="E130" s="16">
        <v>0</v>
      </c>
      <c r="F130" s="16">
        <f t="shared" si="17"/>
        <v>0</v>
      </c>
      <c r="G130" s="16">
        <v>0</v>
      </c>
      <c r="H130" s="16">
        <v>0</v>
      </c>
      <c r="I130" s="16">
        <f t="shared" si="13"/>
        <v>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0</v>
      </c>
      <c r="E134" s="15">
        <f>SUM(E135:E137)</f>
        <v>0</v>
      </c>
      <c r="F134" s="15">
        <f>SUM(F135:F137)</f>
        <v>0</v>
      </c>
      <c r="G134" s="15">
        <f>SUM(G135:G137)</f>
        <v>0</v>
      </c>
      <c r="H134" s="15">
        <f>SUM(H135:H137)</f>
        <v>0</v>
      </c>
      <c r="I134" s="16">
        <f t="shared" si="13"/>
        <v>0</v>
      </c>
    </row>
    <row r="135" spans="2:9" x14ac:dyDescent="0.2">
      <c r="B135" s="13" t="s">
        <v>61</v>
      </c>
      <c r="C135" s="11"/>
      <c r="D135" s="15"/>
      <c r="E135" s="16"/>
      <c r="F135" s="16">
        <f>D135+E135</f>
        <v>0</v>
      </c>
      <c r="G135" s="16"/>
      <c r="H135" s="16"/>
      <c r="I135" s="16">
        <f t="shared" si="13"/>
        <v>0</v>
      </c>
    </row>
    <row r="136" spans="2:9" x14ac:dyDescent="0.2">
      <c r="B136" s="13" t="s">
        <v>62</v>
      </c>
      <c r="C136" s="11"/>
      <c r="D136" s="15"/>
      <c r="E136" s="16"/>
      <c r="F136" s="16">
        <f>D136+E136</f>
        <v>0</v>
      </c>
      <c r="G136" s="16"/>
      <c r="H136" s="16"/>
      <c r="I136" s="16">
        <f t="shared" si="13"/>
        <v>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271679.28000000003</v>
      </c>
      <c r="F138" s="15">
        <f>F139+F140+F141+F142+F143+F145+F146</f>
        <v>271679.28000000003</v>
      </c>
      <c r="G138" s="15">
        <f>SUM(G139:G146)</f>
        <v>0</v>
      </c>
      <c r="H138" s="15">
        <f>SUM(H139:H146)</f>
        <v>0</v>
      </c>
      <c r="I138" s="16">
        <f t="shared" si="13"/>
        <v>271679.28000000003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>
        <v>0</v>
      </c>
      <c r="E146" s="16">
        <v>271679.28000000003</v>
      </c>
      <c r="F146" s="16">
        <f t="shared" si="18"/>
        <v>271679.28000000003</v>
      </c>
      <c r="G146" s="16">
        <v>0</v>
      </c>
      <c r="H146" s="16">
        <v>0</v>
      </c>
      <c r="I146" s="16">
        <f t="shared" si="13"/>
        <v>271679.28000000003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75571151</v>
      </c>
      <c r="E160" s="14">
        <f t="shared" si="21"/>
        <v>15657144.120000001</v>
      </c>
      <c r="F160" s="14">
        <f t="shared" si="21"/>
        <v>91228295.12000002</v>
      </c>
      <c r="G160" s="14">
        <f t="shared" si="21"/>
        <v>88068093.200000018</v>
      </c>
      <c r="H160" s="14">
        <f t="shared" si="21"/>
        <v>79650015.850000009</v>
      </c>
      <c r="I160" s="14">
        <f t="shared" si="21"/>
        <v>3160201.9200000027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  <row r="164" spans="2:9" ht="30" customHeight="1" x14ac:dyDescent="0.2">
      <c r="F164" s="28"/>
      <c r="G164" s="28"/>
      <c r="H164" s="28"/>
    </row>
    <row r="165" spans="2:9" ht="15" customHeight="1" x14ac:dyDescent="0.2">
      <c r="C165" s="26"/>
      <c r="F165" s="26"/>
      <c r="G165" s="26"/>
      <c r="H165" s="26"/>
    </row>
    <row r="166" spans="2:9" ht="15" customHeight="1" x14ac:dyDescent="0.2">
      <c r="C166" s="27"/>
      <c r="F166" s="27"/>
      <c r="G166" s="27"/>
      <c r="H166" s="27"/>
    </row>
    <row r="167" spans="2:9" ht="30" customHeight="1" x14ac:dyDescent="0.2"/>
  </sheetData>
  <mergeCells count="13">
    <mergeCell ref="B114:C114"/>
    <mergeCell ref="B7:C9"/>
    <mergeCell ref="I7:I9"/>
    <mergeCell ref="F164:H164"/>
    <mergeCell ref="B2:I2"/>
    <mergeCell ref="B3:I3"/>
    <mergeCell ref="B4:I4"/>
    <mergeCell ref="B5:I5"/>
    <mergeCell ref="B6:I6"/>
    <mergeCell ref="D7:H8"/>
    <mergeCell ref="B39:C39"/>
    <mergeCell ref="B49:C49"/>
    <mergeCell ref="B63:C6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2016-12-20T19:53:14Z</cp:lastPrinted>
  <dcterms:created xsi:type="dcterms:W3CDTF">2016-10-11T20:25:15Z</dcterms:created>
  <dcterms:modified xsi:type="dcterms:W3CDTF">2026-01-20T16:01:54Z</dcterms:modified>
</cp:coreProperties>
</file>